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8200" windowHeight="93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K10" i="1"/>
  <c r="K9"/>
  <c r="J9"/>
  <c r="K8"/>
  <c r="J8"/>
  <c r="I8"/>
  <c r="K7"/>
  <c r="J7"/>
  <c r="I7"/>
  <c r="H7"/>
  <c r="K6"/>
  <c r="J6"/>
  <c r="I6"/>
  <c r="H6"/>
  <c r="G6"/>
  <c r="K5"/>
  <c r="J5"/>
  <c r="I5"/>
  <c r="H5"/>
  <c r="G5"/>
  <c r="F5"/>
  <c r="K4"/>
  <c r="J4"/>
  <c r="I4"/>
  <c r="H4"/>
  <c r="G4"/>
  <c r="F4"/>
  <c r="E4"/>
  <c r="K3"/>
  <c r="J3"/>
  <c r="I3"/>
  <c r="H3"/>
  <c r="G3"/>
  <c r="F3"/>
  <c r="E3"/>
  <c r="D3"/>
  <c r="K2"/>
  <c r="J2"/>
  <c r="I2"/>
  <c r="H2"/>
  <c r="G2"/>
  <c r="F2"/>
  <c r="E2"/>
  <c r="D2"/>
  <c r="C2"/>
  <c r="J11"/>
  <c r="I11"/>
  <c r="I10"/>
  <c r="H11"/>
  <c r="H10"/>
  <c r="H9"/>
  <c r="G11"/>
  <c r="G10"/>
  <c r="G9"/>
  <c r="G8"/>
  <c r="F11"/>
  <c r="F10"/>
  <c r="F9"/>
  <c r="F8"/>
  <c r="F7"/>
  <c r="E11"/>
  <c r="E10"/>
  <c r="E9"/>
  <c r="E8"/>
  <c r="E7"/>
  <c r="E6"/>
  <c r="D11"/>
  <c r="D10"/>
  <c r="D9"/>
  <c r="D8"/>
  <c r="D7"/>
  <c r="D6"/>
  <c r="D5"/>
  <c r="C11"/>
  <c r="C10"/>
  <c r="C9"/>
  <c r="C8"/>
  <c r="C7"/>
  <c r="C6"/>
  <c r="C5"/>
  <c r="C4"/>
  <c r="B11"/>
  <c r="B10"/>
  <c r="B9"/>
  <c r="B8"/>
  <c r="B7"/>
  <c r="B6"/>
  <c r="B5"/>
  <c r="B4"/>
  <c r="B3"/>
</calcChain>
</file>

<file path=xl/sharedStrings.xml><?xml version="1.0" encoding="utf-8"?>
<sst xmlns="http://schemas.openxmlformats.org/spreadsheetml/2006/main" count="20" uniqueCount="10">
  <si>
    <t>Symphyo</t>
    <phoneticPr fontId="1" type="noConversion"/>
  </si>
  <si>
    <t>Solidago</t>
    <phoneticPr fontId="1" type="noConversion"/>
  </si>
  <si>
    <t>Rudbec</t>
    <phoneticPr fontId="1" type="noConversion"/>
  </si>
  <si>
    <t>Chrys</t>
    <phoneticPr fontId="1" type="noConversion"/>
  </si>
  <si>
    <t>Plantago</t>
    <phoneticPr fontId="1" type="noConversion"/>
  </si>
  <si>
    <t>Daucus</t>
    <phoneticPr fontId="1" type="noConversion"/>
  </si>
  <si>
    <t>Fragaria</t>
    <phoneticPr fontId="1" type="noConversion"/>
  </si>
  <si>
    <t>Oenoth</t>
    <phoneticPr fontId="1" type="noConversion"/>
  </si>
  <si>
    <t>Agrostis</t>
    <phoneticPr fontId="1" type="noConversion"/>
  </si>
  <si>
    <t>Bromus</t>
    <phoneticPr fontId="1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</si>
</sst>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11"/>
  <sheetViews>
    <sheetView tabSelected="1" workbookViewId="0">
      <selection activeCell="E13" sqref="E13"/>
    </sheetView>
  </sheetViews>
  <sheetFormatPr baseColWidth="10" defaultRowHeight="13"/>
  <sheetData>
    <row r="1" spans="1:11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>
      <c r="A2" t="s">
        <v>0</v>
      </c>
      <c r="B2">
        <v>0</v>
      </c>
      <c r="C2">
        <f>(0.0003+0.0015)</f>
        <v>1.8E-3</v>
      </c>
      <c r="D2">
        <f>0.0003+0.0041+0.02</f>
        <v>2.4400000000000002E-2</v>
      </c>
      <c r="E2">
        <f>0.0003+0.0041+0.005+0.0204</f>
        <v>2.98E-2</v>
      </c>
      <c r="F2">
        <f>0.0003+0.0041+0.005+0.0192+0.0605</f>
        <v>8.9099999999999999E-2</v>
      </c>
      <c r="G2">
        <f>0.0003+0.0041+0.005+0.0192+0.0004+0.0453</f>
        <v>7.4300000000000005E-2</v>
      </c>
      <c r="H2">
        <f>0.0003+0.0041+0.005+0.0192+0.0004+0.0051+0.0063+0.0542</f>
        <v>9.4600000000000004E-2</v>
      </c>
      <c r="I2">
        <f>0.0003+0.0041+0.005+0.0192+0.0004+0.0051+0.0063+0.0539</f>
        <v>9.4300000000000009E-2</v>
      </c>
      <c r="J2">
        <f>0.0003+0.0041+0.005+0.0192+0.0004+0.0051+0.0159+0.0592+0.0035</f>
        <v>0.11270000000000001</v>
      </c>
      <c r="K2">
        <f>0.0003+0.0041+0.005+0.0192+0.0004+0.0051+0.0159+0.0592+0.0225</f>
        <v>0.13170000000000001</v>
      </c>
    </row>
    <row r="3" spans="1:11">
      <c r="A3" t="s">
        <v>1</v>
      </c>
      <c r="B3">
        <f>(0.0003+0.0015)</f>
        <v>1.8E-3</v>
      </c>
      <c r="C3">
        <v>0</v>
      </c>
      <c r="D3">
        <f>0.0015+0.0041+0.02</f>
        <v>2.5600000000000001E-2</v>
      </c>
      <c r="E3">
        <f>0.0015+0.0041+0.005+0.0204</f>
        <v>3.1000000000000003E-2</v>
      </c>
      <c r="F3">
        <f>0.0015+0.0041+0.005+0.0192+0.0605</f>
        <v>9.0299999999999991E-2</v>
      </c>
      <c r="G3">
        <f>0.0015+0.0041+0.005+0.0192+0.0004+0.0453</f>
        <v>7.5499999999999998E-2</v>
      </c>
      <c r="H3">
        <f>0.0015+0.0041+0.005+0.0192+0.0004+0.0051+0.0063+0.0542</f>
        <v>9.5799999999999996E-2</v>
      </c>
      <c r="I3">
        <f>0.0015+0.0041+0.005+0.0192+0.0004+0.0051+0.0063+0.0539</f>
        <v>9.5500000000000002E-2</v>
      </c>
      <c r="J3">
        <f>0.0015+0.0041+0.005+0.0192+0.0004+0.0051+0.0159+0.0592+0.0035</f>
        <v>0.1139</v>
      </c>
      <c r="K3">
        <f>0.0015+0.0041+0.005+0.0192+0.0004+0.0051+0.0159+0.0592+0.0225</f>
        <v>0.13289999999999999</v>
      </c>
    </row>
    <row r="4" spans="1:11">
      <c r="A4" t="s">
        <v>2</v>
      </c>
      <c r="B4">
        <f>0.0003+0.0041+0.02</f>
        <v>2.4400000000000002E-2</v>
      </c>
      <c r="C4">
        <f>0.0015+0.0041+0.02</f>
        <v>2.5600000000000001E-2</v>
      </c>
      <c r="D4">
        <v>0</v>
      </c>
      <c r="E4">
        <f>0.02+0.005+0.0204</f>
        <v>4.5400000000000003E-2</v>
      </c>
      <c r="F4">
        <f>0.02+0.005+0.0192+0.0605</f>
        <v>0.1047</v>
      </c>
      <c r="G4">
        <f>0.02+0.005+0.0192+0.0004+0.0453</f>
        <v>8.9900000000000008E-2</v>
      </c>
      <c r="H4">
        <f>0.02+0.005+0.0192+0.0004+0.0051+0.0063+0.0542</f>
        <v>0.11019999999999999</v>
      </c>
      <c r="I4">
        <f>0.02+0.005+0.0192+0.0004+0.0051+0.0063+0.0539</f>
        <v>0.1099</v>
      </c>
      <c r="J4">
        <f>0.02+0.005+0.0192+0.0004+0.0051+0.0159+0.0592+0.0035</f>
        <v>0.1283</v>
      </c>
      <c r="K4">
        <f>0.02+0.005+0.0192+0.0004+0.0051+0.0159+0.0592+0.0225</f>
        <v>0.14730000000000001</v>
      </c>
    </row>
    <row r="5" spans="1:11">
      <c r="A5" t="s">
        <v>3</v>
      </c>
      <c r="B5">
        <f>0.0003+0.0041+0.005+0.0204</f>
        <v>2.98E-2</v>
      </c>
      <c r="C5">
        <f>0.0015+0.0041+0.005+0.0204</f>
        <v>3.1000000000000003E-2</v>
      </c>
      <c r="D5">
        <f>0.02+0.005+0.0204</f>
        <v>4.5400000000000003E-2</v>
      </c>
      <c r="E5">
        <v>0</v>
      </c>
      <c r="F5">
        <f>0.0204+0.0192+0.0605</f>
        <v>0.10009999999999999</v>
      </c>
      <c r="G5">
        <f>0.0204+0.0192+0.0004+0.0453</f>
        <v>8.5299999999999987E-2</v>
      </c>
      <c r="H5">
        <f>0.0204+0.0192+0.0004+0.0051+0.0063+0.0542</f>
        <v>0.1056</v>
      </c>
      <c r="I5">
        <f>0.0204+0.0192+0.0004+0.0051+0.0063+0.0539</f>
        <v>0.1053</v>
      </c>
      <c r="J5">
        <f>0.0204+0.0192+0.0004+0.0051+0.0159+0.0592+0.0035</f>
        <v>0.1237</v>
      </c>
      <c r="K5">
        <f>0.0204+0.0192+0.0004+0.0051+0.0159+0.0592+0.0225</f>
        <v>0.14269999999999999</v>
      </c>
    </row>
    <row r="6" spans="1:11">
      <c r="A6" t="s">
        <v>4</v>
      </c>
      <c r="B6">
        <f>0.0003+0.0041+0.005+0.0192+0.0605</f>
        <v>8.9099999999999999E-2</v>
      </c>
      <c r="C6">
        <f>0.0015+0.0041+0.005+0.0192+0.0605</f>
        <v>9.0299999999999991E-2</v>
      </c>
      <c r="D6">
        <f>0.02+0.005+0.0192+0.0605</f>
        <v>0.1047</v>
      </c>
      <c r="E6">
        <f>0.0204+0.0192+0.0605</f>
        <v>0.10009999999999999</v>
      </c>
      <c r="F6">
        <v>0</v>
      </c>
      <c r="G6">
        <f>0.0605+0.0004+0.0453</f>
        <v>0.10619999999999999</v>
      </c>
      <c r="H6">
        <f>0.0605+0.0004+0.0051+0.0063+0.0542</f>
        <v>0.1265</v>
      </c>
      <c r="I6">
        <f>0.0605+0.0004+0.0051+0.0063+0.0539</f>
        <v>0.12620000000000001</v>
      </c>
      <c r="J6">
        <f>0.0605+0.0004+0.0051+0.0159+0.0592+0.0035</f>
        <v>0.14460000000000001</v>
      </c>
      <c r="K6">
        <f>0.0605+0.0004+0.0051+0.0159+0.0592+0.0225</f>
        <v>0.1636</v>
      </c>
    </row>
    <row r="7" spans="1:11">
      <c r="A7" t="s">
        <v>5</v>
      </c>
      <c r="B7">
        <f>0.0003+0.0041+0.005+0.0192+0.0004+0.0453</f>
        <v>7.4300000000000005E-2</v>
      </c>
      <c r="C7">
        <f>0.0015+0.0041+0.005+0.0192+0.0004+0.0453</f>
        <v>7.5499999999999998E-2</v>
      </c>
      <c r="D7">
        <f>0.02+0.005+0.0192+0.0004+0.0453</f>
        <v>8.9900000000000008E-2</v>
      </c>
      <c r="E7">
        <f>0.0204+0.0192+0.0004+0.0453</f>
        <v>8.5299999999999987E-2</v>
      </c>
      <c r="F7">
        <f>0.0605+0.0004+0.0453</f>
        <v>0.10619999999999999</v>
      </c>
      <c r="G7">
        <v>0</v>
      </c>
      <c r="H7">
        <f>0.0453+0.0051+0.0063+0.0542</f>
        <v>0.1109</v>
      </c>
      <c r="I7">
        <f>0.0453+0.0051+0.0063+0.0539</f>
        <v>0.1106</v>
      </c>
      <c r="J7">
        <f>0.0453+0.0051+0.0159+0.0592+0.0035</f>
        <v>0.129</v>
      </c>
      <c r="K7">
        <f>0.0453+0.0051+0.0159+0.0592+0.0225</f>
        <v>0.14799999999999999</v>
      </c>
    </row>
    <row r="8" spans="1:11">
      <c r="A8" t="s">
        <v>6</v>
      </c>
      <c r="B8">
        <f>0.0003+0.0041+0.005+0.0192+0.0004+0.0051+0.0063+0.0542</f>
        <v>9.4600000000000004E-2</v>
      </c>
      <c r="C8">
        <f>0.0015+0.0041+0.005+0.0192+0.0004+0.0051+0.0063+0.0542</f>
        <v>9.5799999999999996E-2</v>
      </c>
      <c r="D8">
        <f>0.02+0.005+0.0192+0.0004+0.0051+0.0063+0.0542</f>
        <v>0.11019999999999999</v>
      </c>
      <c r="E8">
        <f>0.0204+0.0192+0.0004+0.0051+0.0063+0.0542</f>
        <v>0.1056</v>
      </c>
      <c r="F8">
        <f>0.0605+0.0004+0.0051+0.0063+0.0542</f>
        <v>0.1265</v>
      </c>
      <c r="G8">
        <f>0.0453+0.0051+0.0063+0.0542</f>
        <v>0.1109</v>
      </c>
      <c r="H8">
        <v>0</v>
      </c>
      <c r="I8">
        <f>0.0542+0.0539</f>
        <v>0.1081</v>
      </c>
      <c r="J8">
        <f>0.0542+0.0063+0.0159+0.0592+0.0035</f>
        <v>0.1391</v>
      </c>
      <c r="K8">
        <f>0.0542+0.0063+0.0159+0.0592+0.0225</f>
        <v>0.15809999999999999</v>
      </c>
    </row>
    <row r="9" spans="1:11">
      <c r="A9" t="s">
        <v>7</v>
      </c>
      <c r="B9">
        <f>0.0003+0.0041+0.005+0.0192+0.0004+0.0051+0.0063+0.0539</f>
        <v>9.4300000000000009E-2</v>
      </c>
      <c r="C9">
        <f>0.0015+0.0041+0.005+0.0192+0.0004+0.0051+0.0063+0.0539</f>
        <v>9.5500000000000002E-2</v>
      </c>
      <c r="D9">
        <f>0.02+0.005+0.0192+0.0004+0.0051+0.0063+0.0539</f>
        <v>0.1099</v>
      </c>
      <c r="E9">
        <f>0.0204+0.0192+0.0004+0.0051+0.0063+0.0539</f>
        <v>0.1053</v>
      </c>
      <c r="F9">
        <f>0.0605+0.0004+0.0051+0.0063+0.0539</f>
        <v>0.12620000000000001</v>
      </c>
      <c r="G9">
        <f>0.0453+0.0051+0.0063+0.0539</f>
        <v>0.1106</v>
      </c>
      <c r="H9">
        <f>0.0542+0.0539</f>
        <v>0.1081</v>
      </c>
      <c r="I9">
        <v>0</v>
      </c>
      <c r="J9">
        <f>0.0539+0.0063+0.0159+0.0592+0.0035</f>
        <v>0.13880000000000001</v>
      </c>
      <c r="K9">
        <f>0.0539+0.0063+0.0159+0.0592+0.0225</f>
        <v>0.1578</v>
      </c>
    </row>
    <row r="10" spans="1:11">
      <c r="A10" t="s">
        <v>8</v>
      </c>
      <c r="B10">
        <f>0.0003+0.0041+0.005+0.0192+0.0004+0.0051+0.0159+0.0592+0.0035</f>
        <v>0.11270000000000001</v>
      </c>
      <c r="C10">
        <f>0.0015+0.0041+0.005+0.0192+0.0004+0.0051+0.0159+0.0592+0.0035</f>
        <v>0.1139</v>
      </c>
      <c r="D10">
        <f>0.02+0.005+0.0192+0.0004+0.0051+0.0159+0.0592+0.0035</f>
        <v>0.1283</v>
      </c>
      <c r="E10">
        <f>0.0204+0.0192+0.0004+0.0051+0.0159+0.0592+0.0035</f>
        <v>0.1237</v>
      </c>
      <c r="F10">
        <f>0.0605+0.0004+0.0051+0.0159+0.0592+0.0035</f>
        <v>0.14460000000000001</v>
      </c>
      <c r="G10">
        <f>0.0453+0.0051+0.0159+0.0592+0.0035</f>
        <v>0.129</v>
      </c>
      <c r="H10">
        <f>0.0542+0.0063+0.0159+0.0592+0.0035</f>
        <v>0.1391</v>
      </c>
      <c r="I10">
        <f>0.0539+0.0063+0.0159+0.0592+0.0035</f>
        <v>0.13880000000000001</v>
      </c>
      <c r="J10">
        <v>0</v>
      </c>
      <c r="K10">
        <f>0.0035+0.0225</f>
        <v>2.5999999999999999E-2</v>
      </c>
    </row>
    <row r="11" spans="1:11">
      <c r="A11" t="s">
        <v>9</v>
      </c>
      <c r="B11">
        <f>0.0003+0.0041+0.005+0.0192+0.0004+0.0051+0.0159+0.0592+0.0225</f>
        <v>0.13170000000000001</v>
      </c>
      <c r="C11">
        <f>0.0015+0.0041+0.005+0.0192+0.0004+0.0051+0.0159+0.0592+0.0225</f>
        <v>0.13289999999999999</v>
      </c>
      <c r="D11">
        <f>0.02+0.005+0.0192+0.0004+0.0051+0.0159+0.0592+0.0225</f>
        <v>0.14730000000000001</v>
      </c>
      <c r="E11">
        <f>0.0204+0.0192+0.0004+0.0051+0.0159+0.0592+0.0225</f>
        <v>0.14269999999999999</v>
      </c>
      <c r="F11">
        <f>0.0605+0.0004+0.0051+0.0159+0.0592+0.0225</f>
        <v>0.1636</v>
      </c>
      <c r="G11">
        <f>0.0453+0.0051+0.0159+0.0592+0.0225</f>
        <v>0.14799999999999999</v>
      </c>
      <c r="H11">
        <f>0.0542+0.0063+0.0159+0.0592+0.0225</f>
        <v>0.15809999999999999</v>
      </c>
      <c r="I11">
        <f>0.0539+0.0063+0.0159+0.0592+0.0225</f>
        <v>0.1578</v>
      </c>
      <c r="J11">
        <f>0.0035+0.0225</f>
        <v>2.5999999999999999E-2</v>
      </c>
      <c r="K11">
        <v>0</v>
      </c>
    </row>
  </sheetData>
  <phoneticPr fontId="1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Meadow</dc:creator>
  <cp:lastModifiedBy>James Meadow</cp:lastModifiedBy>
  <dcterms:created xsi:type="dcterms:W3CDTF">2010-11-19T15:22:13Z</dcterms:created>
  <dcterms:modified xsi:type="dcterms:W3CDTF">2010-11-19T15:49:33Z</dcterms:modified>
</cp:coreProperties>
</file>